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partamentul Didactic\Managementul calitatii\Modificari\"/>
    </mc:Choice>
  </mc:AlternateContent>
  <bookViews>
    <workbookView xWindow="0" yWindow="0" windowWidth="13290" windowHeight="11745"/>
  </bookViews>
  <sheets>
    <sheet name="tabel DS realiz.NORM" sheetId="1" r:id="rId1"/>
  </sheets>
  <definedNames>
    <definedName name="_xlnm.Print_Area" localSheetId="0">'tabel DS realiz.NORM'!$A$1:$AC$28</definedName>
  </definedNames>
  <calcPr calcId="152511"/>
</workbook>
</file>

<file path=xl/calcChain.xml><?xml version="1.0" encoding="utf-8"?>
<calcChain xmlns="http://schemas.openxmlformats.org/spreadsheetml/2006/main">
  <c r="G16" i="1" l="1"/>
  <c r="G12" i="1"/>
  <c r="G13" i="1"/>
  <c r="G14" i="1"/>
  <c r="Z19" i="1"/>
  <c r="Z18" i="1"/>
  <c r="Z17" i="1"/>
  <c r="Z16" i="1"/>
  <c r="Z15" i="1"/>
  <c r="Z14" i="1"/>
  <c r="Z13" i="1"/>
  <c r="Z12" i="1"/>
  <c r="Z11" i="1"/>
  <c r="Z10" i="1"/>
  <c r="Y19" i="1"/>
  <c r="Y18" i="1"/>
  <c r="Y17" i="1"/>
  <c r="Y16" i="1"/>
  <c r="Y15" i="1"/>
  <c r="Y14" i="1"/>
  <c r="Y13" i="1"/>
  <c r="Y12" i="1"/>
  <c r="Y11" i="1"/>
  <c r="Y10" i="1"/>
  <c r="X19" i="1"/>
  <c r="X18" i="1"/>
  <c r="X17" i="1"/>
  <c r="X16" i="1"/>
  <c r="X15" i="1"/>
  <c r="X14" i="1"/>
  <c r="X13" i="1"/>
  <c r="X12" i="1"/>
  <c r="X11" i="1"/>
  <c r="X10" i="1"/>
  <c r="Z9" i="1"/>
  <c r="Y9" i="1"/>
  <c r="X9" i="1"/>
  <c r="W9" i="1" s="1"/>
  <c r="D20" i="1"/>
  <c r="X20" i="1" l="1"/>
  <c r="G15" i="1"/>
  <c r="W14" i="1" l="1"/>
  <c r="AC14" i="1" s="1"/>
  <c r="W15" i="1"/>
  <c r="AC15" i="1" s="1"/>
  <c r="W16" i="1"/>
  <c r="AC16" i="1" s="1"/>
  <c r="AB15" i="1" l="1"/>
  <c r="AB16" i="1"/>
  <c r="AB14" i="1"/>
  <c r="W13" i="1"/>
  <c r="AC13" i="1" s="1"/>
  <c r="W12" i="1"/>
  <c r="AC12" i="1" s="1"/>
  <c r="G18" i="1"/>
  <c r="G17" i="1"/>
  <c r="AA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B12" i="1" l="1"/>
  <c r="AB13" i="1"/>
  <c r="W18" i="1"/>
  <c r="AC18" i="1" s="1"/>
  <c r="W17" i="1"/>
  <c r="AC17" i="1" s="1"/>
  <c r="W11" i="1"/>
  <c r="AC11" i="1" s="1"/>
  <c r="Z20" i="1"/>
  <c r="W19" i="1"/>
  <c r="AC19" i="1" s="1"/>
  <c r="Y20" i="1"/>
  <c r="W10" i="1"/>
  <c r="AC10" i="1" s="1"/>
  <c r="AC9" i="1"/>
  <c r="F20" i="1"/>
  <c r="E20" i="1"/>
  <c r="G19" i="1"/>
  <c r="G11" i="1"/>
  <c r="G10" i="1"/>
  <c r="G9" i="1"/>
  <c r="AC20" i="1" l="1"/>
  <c r="AB10" i="1"/>
  <c r="AB19" i="1"/>
  <c r="AB17" i="1"/>
  <c r="AB9" i="1"/>
  <c r="AB11" i="1"/>
  <c r="AB18" i="1"/>
  <c r="G20" i="1"/>
  <c r="W20" i="1"/>
  <c r="AB20" i="1" l="1"/>
</calcChain>
</file>

<file path=xl/sharedStrings.xml><?xml version="1.0" encoding="utf-8"?>
<sst xmlns="http://schemas.openxmlformats.org/spreadsheetml/2006/main" count="77" uniqueCount="48">
  <si>
    <t>Nr.d/o</t>
  </si>
  <si>
    <t>Numărul total de ore real realizate</t>
  </si>
  <si>
    <t>Real executat (ore)</t>
  </si>
  <si>
    <t>5=6+7</t>
  </si>
  <si>
    <t>TOTAL pe catedra</t>
  </si>
  <si>
    <t>studenţi</t>
  </si>
  <si>
    <t>rezidenţi</t>
  </si>
  <si>
    <t>cursanţi</t>
  </si>
  <si>
    <t>NOTĂ:</t>
  </si>
  <si>
    <t xml:space="preserve"> </t>
  </si>
  <si>
    <t>Şef catedră</t>
  </si>
  <si>
    <t>Conferenţiar</t>
  </si>
  <si>
    <t>pag.1/1</t>
  </si>
  <si>
    <t>Asistent</t>
  </si>
  <si>
    <t xml:space="preserve"> total </t>
  </si>
  <si>
    <t>Activitatea didactica real realizată</t>
  </si>
  <si>
    <t>26=27+28+29</t>
  </si>
  <si>
    <t>Activitatea  didactică auditorială</t>
  </si>
  <si>
    <t>Activitatea  didactică neauditorială</t>
  </si>
  <si>
    <t>Regulamentul cu privire la normarea activității științifico-didactice în cadrul Universităţii, decizia Senatului nr.1/6 din 06.04.2017</t>
  </si>
  <si>
    <t>Normarea activității didactice, metodice, de cercetare, transfer tehnologic sunt stabilite în</t>
  </si>
  <si>
    <t xml:space="preserve">Profesor </t>
  </si>
  <si>
    <t>RNT 8.5.1 Realizarea normelor timpului de lucru al personalului științifico-didactic și didactic</t>
  </si>
  <si>
    <t>Catedra de ____________________________________________</t>
  </si>
  <si>
    <t>Şef studii   _______________________</t>
  </si>
  <si>
    <t>Şef catedră _______________________________</t>
  </si>
  <si>
    <t xml:space="preserve">  Data ____________________</t>
  </si>
  <si>
    <t>conducere, şef studii, conducător  teze de licență</t>
  </si>
  <si>
    <t>coordonarea lucrului individual al stidenților, conducerea stagilor de practică</t>
  </si>
  <si>
    <t>consultații (individuale, colocvii, examene), primire (colocvii, examene, ex. de stat)</t>
  </si>
  <si>
    <t>Norma pentru unitatea ocupată (ore)</t>
  </si>
  <si>
    <t>Lector</t>
  </si>
  <si>
    <t xml:space="preserve">unita-tea ocu-pată </t>
  </si>
  <si>
    <t>numă-rul de ore total (35 ore/ sapt)</t>
  </si>
  <si>
    <t xml:space="preserve">ore didac-tice </t>
  </si>
  <si>
    <t>ore instructiv-metodice şi ştiinţifico-metodic</t>
  </si>
  <si>
    <t>Activitatea instructiv-metodică  şi ştiinţifico-metodică  total (studenți, rezidenți, cursanți)</t>
  </si>
  <si>
    <t>Diferența orelor didactice real realizate și stabilite prntru unitatea ocupată</t>
  </si>
  <si>
    <t>31=26+30</t>
  </si>
  <si>
    <t>32=26-6</t>
  </si>
  <si>
    <t>seminare, lucrări de laborator, lucrări practice</t>
  </si>
  <si>
    <r>
      <t xml:space="preserve">Nume,  Prenume         </t>
    </r>
    <r>
      <rPr>
        <b/>
        <i/>
        <sz val="9"/>
        <rFont val="Times New Roman"/>
        <family val="1"/>
        <charset val="204"/>
      </rPr>
      <t>(deplin)</t>
    </r>
  </si>
  <si>
    <t>Funcţia ocupată (titular,cumul, plata cu oră)</t>
  </si>
  <si>
    <t>cursuri (prelegeri)</t>
  </si>
  <si>
    <t>nume prenume</t>
  </si>
  <si>
    <t>red:    07</t>
  </si>
  <si>
    <t>data: 15.04.2019</t>
  </si>
  <si>
    <t>pentru anul de studii  20__ - 20__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</si>
</sst>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04"/>
    </font>
    <font>
      <i/>
      <sz val="9"/>
      <name val="Times New Roman"/>
      <family val="1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10" fillId="0" borderId="0" xfId="0" applyFont="1"/>
    <xf numFmtId="0" fontId="6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center" vertical="center" textRotation="90" wrapText="1"/>
    </xf>
    <xf numFmtId="0" fontId="13" fillId="2" borderId="36" xfId="0" applyFont="1" applyFill="1" applyBorder="1" applyAlignment="1">
      <alignment horizontal="center" vertical="center" textRotation="90" wrapText="1"/>
    </xf>
    <xf numFmtId="0" fontId="9" fillId="0" borderId="45" xfId="0" applyFont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2" borderId="36" xfId="0" applyFont="1" applyFill="1" applyBorder="1" applyAlignment="1">
      <alignment horizontal="center" vertical="center" textRotation="90" wrapText="1"/>
    </xf>
    <xf numFmtId="0" fontId="17" fillId="2" borderId="13" xfId="0" applyFont="1" applyFill="1" applyBorder="1" applyAlignment="1">
      <alignment horizontal="center" vertical="center" textRotation="90" wrapText="1"/>
    </xf>
    <xf numFmtId="0" fontId="17" fillId="2" borderId="35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textRotation="90" wrapText="1"/>
    </xf>
    <xf numFmtId="0" fontId="17" fillId="2" borderId="14" xfId="0" applyFont="1" applyFill="1" applyBorder="1" applyAlignment="1">
      <alignment horizontal="center" vertical="center" textRotation="90" wrapText="1"/>
    </xf>
    <xf numFmtId="0" fontId="9" fillId="3" borderId="39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7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164" fontId="7" fillId="4" borderId="24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49" xfId="0" applyNumberFormat="1" applyFont="1" applyBorder="1" applyAlignment="1">
      <alignment horizontal="center" vertical="center" wrapText="1"/>
    </xf>
    <xf numFmtId="49" fontId="14" fillId="2" borderId="51" xfId="0" applyNumberFormat="1" applyFont="1" applyFill="1" applyBorder="1" applyAlignment="1">
      <alignment horizontal="center" vertical="center" wrapText="1"/>
    </xf>
    <xf numFmtId="49" fontId="14" fillId="2" borderId="52" xfId="0" applyNumberFormat="1" applyFont="1" applyFill="1" applyBorder="1" applyAlignment="1">
      <alignment horizontal="center" vertical="center" wrapText="1"/>
    </xf>
    <xf numFmtId="49" fontId="14" fillId="2" borderId="47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44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49" fontId="13" fillId="2" borderId="25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3" fillId="2" borderId="2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2" borderId="5" xfId="0" applyNumberFormat="1" applyFont="1" applyFill="1" applyBorder="1" applyAlignment="1">
      <alignment horizontal="left" vertical="center"/>
    </xf>
    <xf numFmtId="0" fontId="21" fillId="2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179917</xdr:colOff>
      <xdr:row>0</xdr:row>
      <xdr:rowOff>127000</xdr:rowOff>
    </xdr:from>
    <xdr:to>
      <xdr:col>1</xdr:col>
      <xdr:colOff>835872</xdr:colOff>
      <xdr:row>2</xdr:row>
      <xdr:rowOff>225425</xdr:rowOff>
    </xdr:to>
    <xdr:pic>
      <xdr:nvPicPr>
        <xdr:cNvPr id="3" name="Imagine 2" descr="usmf.png">
          <a:extLst>
            <a:ext uri="{FF2B5EF4-FFF2-40B4-BE49-F238E27FC236}">
              <a16:creationId xmlns="" xmlns:a16="http://schemas.microsoft.com/office/drawing/2014/main" id="{81C86680-56FB-4884-8176-A74099D3DF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34" y="127000"/>
          <a:ext cx="65595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view="pageBreakPreview" zoomScale="110" zoomScaleSheetLayoutView="110" workbookViewId="0">
      <selection activeCell="AC1" sqref="AC1:AC2"/>
    </sheetView>
  </sheetViews>
  <sheetFormatPr defaultRowHeight="12.75" x14ac:dyDescent="0.2"/>
  <cols>
    <col min="1" max="1" width="3.5703125" bestFit="1" customWidth="1"/>
    <col min="2" max="2" width="18.42578125" customWidth="1"/>
    <col min="3" max="3" width="12.7109375" customWidth="1"/>
    <col min="4" max="4" width="6.5703125" customWidth="1"/>
    <col min="5" max="5" width="7" customWidth="1"/>
    <col min="6" max="6" width="6.5703125" customWidth="1"/>
    <col min="7" max="7" width="8.28515625" customWidth="1"/>
    <col min="8" max="22" width="6.28515625" customWidth="1"/>
    <col min="23" max="23" width="9.28515625" customWidth="1"/>
    <col min="24" max="24" width="6" customWidth="1"/>
    <col min="25" max="25" width="6.140625" customWidth="1"/>
    <col min="26" max="26" width="6" customWidth="1"/>
    <col min="27" max="27" width="8.85546875" customWidth="1"/>
    <col min="28" max="28" width="11.140625" customWidth="1"/>
    <col min="29" max="29" width="9.85546875" customWidth="1"/>
  </cols>
  <sheetData>
    <row r="1" spans="1:29" ht="23.25" customHeight="1" x14ac:dyDescent="0.2">
      <c r="A1" s="69"/>
      <c r="B1" s="70"/>
      <c r="C1" s="94" t="s">
        <v>22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6"/>
      <c r="AC1" s="119" t="s">
        <v>45</v>
      </c>
    </row>
    <row r="2" spans="1:29" ht="27" customHeight="1" x14ac:dyDescent="0.2">
      <c r="A2" s="71"/>
      <c r="B2" s="72"/>
      <c r="C2" s="60" t="s">
        <v>23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2"/>
      <c r="AC2" s="120" t="s">
        <v>46</v>
      </c>
    </row>
    <row r="3" spans="1:29" ht="26.25" customHeight="1" thickBot="1" x14ac:dyDescent="0.25">
      <c r="A3" s="73"/>
      <c r="B3" s="74"/>
      <c r="C3" s="63" t="s">
        <v>47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5"/>
      <c r="AC3" s="24" t="s">
        <v>12</v>
      </c>
    </row>
    <row r="4" spans="1:29" ht="37.15" customHeight="1" thickBot="1" x14ac:dyDescent="0.25">
      <c r="A4" s="75" t="s">
        <v>0</v>
      </c>
      <c r="B4" s="78" t="s">
        <v>41</v>
      </c>
      <c r="C4" s="81" t="s">
        <v>42</v>
      </c>
      <c r="D4" s="78" t="s">
        <v>32</v>
      </c>
      <c r="E4" s="84" t="s">
        <v>30</v>
      </c>
      <c r="F4" s="85"/>
      <c r="G4" s="86"/>
      <c r="H4" s="57" t="s">
        <v>2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  <c r="AC4" s="66" t="s">
        <v>37</v>
      </c>
    </row>
    <row r="5" spans="1:29" ht="15.75" customHeight="1" thickBot="1" x14ac:dyDescent="0.25">
      <c r="A5" s="76"/>
      <c r="B5" s="79"/>
      <c r="C5" s="82"/>
      <c r="D5" s="79"/>
      <c r="E5" s="89" t="s">
        <v>33</v>
      </c>
      <c r="F5" s="91" t="s">
        <v>34</v>
      </c>
      <c r="G5" s="87" t="s">
        <v>35</v>
      </c>
      <c r="H5" s="108" t="s">
        <v>17</v>
      </c>
      <c r="I5" s="109"/>
      <c r="J5" s="109"/>
      <c r="K5" s="109"/>
      <c r="L5" s="109"/>
      <c r="M5" s="109"/>
      <c r="N5" s="109"/>
      <c r="O5" s="109"/>
      <c r="P5" s="109"/>
      <c r="Q5" s="113" t="s">
        <v>18</v>
      </c>
      <c r="R5" s="109"/>
      <c r="S5" s="109"/>
      <c r="T5" s="109"/>
      <c r="U5" s="109"/>
      <c r="V5" s="114"/>
      <c r="W5" s="105" t="s">
        <v>15</v>
      </c>
      <c r="X5" s="106"/>
      <c r="Y5" s="106"/>
      <c r="Z5" s="107"/>
      <c r="AA5" s="104" t="s">
        <v>36</v>
      </c>
      <c r="AB5" s="99" t="s">
        <v>1</v>
      </c>
      <c r="AC5" s="67"/>
    </row>
    <row r="6" spans="1:29" ht="58.5" customHeight="1" thickBot="1" x14ac:dyDescent="0.25">
      <c r="A6" s="76"/>
      <c r="B6" s="79"/>
      <c r="C6" s="82"/>
      <c r="D6" s="79"/>
      <c r="E6" s="89"/>
      <c r="F6" s="89"/>
      <c r="G6" s="87"/>
      <c r="H6" s="110" t="s">
        <v>43</v>
      </c>
      <c r="I6" s="111"/>
      <c r="J6" s="112"/>
      <c r="K6" s="92" t="s">
        <v>40</v>
      </c>
      <c r="L6" s="93"/>
      <c r="M6" s="103"/>
      <c r="N6" s="93" t="s">
        <v>29</v>
      </c>
      <c r="O6" s="93"/>
      <c r="P6" s="93"/>
      <c r="Q6" s="92" t="s">
        <v>28</v>
      </c>
      <c r="R6" s="93"/>
      <c r="S6" s="93"/>
      <c r="T6" s="92" t="s">
        <v>27</v>
      </c>
      <c r="U6" s="93"/>
      <c r="V6" s="103"/>
      <c r="W6" s="92"/>
      <c r="X6" s="93"/>
      <c r="Y6" s="93"/>
      <c r="Z6" s="103"/>
      <c r="AA6" s="100"/>
      <c r="AB6" s="100"/>
      <c r="AC6" s="67"/>
    </row>
    <row r="7" spans="1:29" ht="51" customHeight="1" thickBot="1" x14ac:dyDescent="0.25">
      <c r="A7" s="77"/>
      <c r="B7" s="80"/>
      <c r="C7" s="83"/>
      <c r="D7" s="80"/>
      <c r="E7" s="90"/>
      <c r="F7" s="90"/>
      <c r="G7" s="88"/>
      <c r="H7" s="18" t="s">
        <v>5</v>
      </c>
      <c r="I7" s="19" t="s">
        <v>6</v>
      </c>
      <c r="J7" s="20" t="s">
        <v>7</v>
      </c>
      <c r="K7" s="21" t="s">
        <v>5</v>
      </c>
      <c r="L7" s="19" t="s">
        <v>6</v>
      </c>
      <c r="M7" s="22" t="s">
        <v>7</v>
      </c>
      <c r="N7" s="18" t="s">
        <v>5</v>
      </c>
      <c r="O7" s="19" t="s">
        <v>6</v>
      </c>
      <c r="P7" s="20" t="s">
        <v>7</v>
      </c>
      <c r="Q7" s="21" t="s">
        <v>5</v>
      </c>
      <c r="R7" s="19" t="s">
        <v>6</v>
      </c>
      <c r="S7" s="20" t="s">
        <v>7</v>
      </c>
      <c r="T7" s="21" t="s">
        <v>5</v>
      </c>
      <c r="U7" s="19" t="s">
        <v>6</v>
      </c>
      <c r="V7" s="22" t="s">
        <v>7</v>
      </c>
      <c r="W7" s="15" t="s">
        <v>14</v>
      </c>
      <c r="X7" s="13" t="s">
        <v>5</v>
      </c>
      <c r="Y7" s="11" t="s">
        <v>6</v>
      </c>
      <c r="Z7" s="12" t="s">
        <v>7</v>
      </c>
      <c r="AA7" s="101"/>
      <c r="AB7" s="101"/>
      <c r="AC7" s="68"/>
    </row>
    <row r="8" spans="1:29" s="1" customFormat="1" ht="11.25" customHeight="1" thickBot="1" x14ac:dyDescent="0.25">
      <c r="A8" s="4">
        <v>1</v>
      </c>
      <c r="B8" s="7">
        <v>2</v>
      </c>
      <c r="C8" s="7">
        <v>3</v>
      </c>
      <c r="D8" s="7">
        <v>4</v>
      </c>
      <c r="E8" s="14" t="s">
        <v>3</v>
      </c>
      <c r="F8" s="7">
        <v>6</v>
      </c>
      <c r="G8" s="6">
        <v>7</v>
      </c>
      <c r="H8" s="4">
        <v>8</v>
      </c>
      <c r="I8" s="7">
        <v>9</v>
      </c>
      <c r="J8" s="6">
        <v>10</v>
      </c>
      <c r="K8" s="4">
        <v>11</v>
      </c>
      <c r="L8" s="7">
        <v>12</v>
      </c>
      <c r="M8" s="6">
        <v>13</v>
      </c>
      <c r="N8" s="4">
        <v>14</v>
      </c>
      <c r="O8" s="7">
        <v>15</v>
      </c>
      <c r="P8" s="6">
        <v>16</v>
      </c>
      <c r="Q8" s="4">
        <v>20</v>
      </c>
      <c r="R8" s="7">
        <v>21</v>
      </c>
      <c r="S8" s="6">
        <v>22</v>
      </c>
      <c r="T8" s="4">
        <v>23</v>
      </c>
      <c r="U8" s="7">
        <v>24</v>
      </c>
      <c r="V8" s="6">
        <v>25</v>
      </c>
      <c r="W8" s="10" t="s">
        <v>16</v>
      </c>
      <c r="X8" s="4">
        <v>27</v>
      </c>
      <c r="Y8" s="7">
        <v>28</v>
      </c>
      <c r="Z8" s="6">
        <v>29</v>
      </c>
      <c r="AA8" s="10">
        <v>30</v>
      </c>
      <c r="AB8" s="10" t="s">
        <v>38</v>
      </c>
      <c r="AC8" s="23" t="s">
        <v>39</v>
      </c>
    </row>
    <row r="9" spans="1:29" ht="21.2" customHeight="1" x14ac:dyDescent="0.2">
      <c r="A9" s="8">
        <v>1</v>
      </c>
      <c r="B9" s="9" t="s">
        <v>9</v>
      </c>
      <c r="C9" s="55" t="s">
        <v>10</v>
      </c>
      <c r="D9" s="33">
        <v>1</v>
      </c>
      <c r="E9" s="34">
        <v>1470</v>
      </c>
      <c r="F9" s="35">
        <v>500</v>
      </c>
      <c r="G9" s="36">
        <f>E9-F9</f>
        <v>970</v>
      </c>
      <c r="H9" s="37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8"/>
      <c r="W9" s="39">
        <f>SUM(X9,Y9,Z9)</f>
        <v>0</v>
      </c>
      <c r="X9" s="33">
        <f>SUM(H9,K9,N9,Q9,T9)</f>
        <v>0</v>
      </c>
      <c r="Y9" s="33">
        <f>SUM(I9,L9,O9,R9,U9)</f>
        <v>0</v>
      </c>
      <c r="Z9" s="38">
        <f>SUM(J9,M9,P9,S9,V9)</f>
        <v>0</v>
      </c>
      <c r="AA9" s="40"/>
      <c r="AB9" s="41">
        <f t="shared" ref="AB9:AB19" si="0">SUM(W9,AA9)</f>
        <v>0</v>
      </c>
      <c r="AC9" s="42">
        <f t="shared" ref="AC9:AC19" si="1">SUM(W9-F9)</f>
        <v>-500</v>
      </c>
    </row>
    <row r="10" spans="1:29" ht="24.75" customHeight="1" x14ac:dyDescent="0.2">
      <c r="A10" s="5">
        <v>2</v>
      </c>
      <c r="B10" s="3" t="s">
        <v>9</v>
      </c>
      <c r="C10" s="56" t="s">
        <v>21</v>
      </c>
      <c r="D10" s="43">
        <v>1</v>
      </c>
      <c r="E10" s="44">
        <v>1470</v>
      </c>
      <c r="F10" s="45">
        <v>600</v>
      </c>
      <c r="G10" s="46">
        <f t="shared" ref="G10:G19" si="2">E10-F10</f>
        <v>870</v>
      </c>
      <c r="H10" s="47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8"/>
      <c r="W10" s="49">
        <f t="shared" ref="W10:W19" si="3">SUM(X10,Y10,Z10)</f>
        <v>0</v>
      </c>
      <c r="X10" s="33">
        <f t="shared" ref="X10:X19" si="4">SUM(H10,K10,N10,Q10,T10)</f>
        <v>0</v>
      </c>
      <c r="Y10" s="33">
        <f t="shared" ref="Y10:Y19" si="5">SUM(I10,L10,O10,R10,U10)</f>
        <v>0</v>
      </c>
      <c r="Z10" s="38">
        <f t="shared" ref="Z10:Z19" si="6">SUM(J10,M10,P10,S10,V10)</f>
        <v>0</v>
      </c>
      <c r="AA10" s="42"/>
      <c r="AB10" s="41">
        <f t="shared" si="0"/>
        <v>0</v>
      </c>
      <c r="AC10" s="42">
        <f t="shared" si="1"/>
        <v>-600</v>
      </c>
    </row>
    <row r="11" spans="1:29" ht="25.5" customHeight="1" x14ac:dyDescent="0.2">
      <c r="A11" s="5">
        <v>3</v>
      </c>
      <c r="B11" s="3" t="s">
        <v>9</v>
      </c>
      <c r="C11" s="56" t="s">
        <v>11</v>
      </c>
      <c r="D11" s="43">
        <v>1</v>
      </c>
      <c r="E11" s="44">
        <v>1470</v>
      </c>
      <c r="F11" s="45">
        <v>680</v>
      </c>
      <c r="G11" s="46">
        <f t="shared" si="2"/>
        <v>790</v>
      </c>
      <c r="H11" s="47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8"/>
      <c r="W11" s="49">
        <f t="shared" si="3"/>
        <v>0</v>
      </c>
      <c r="X11" s="33">
        <f t="shared" si="4"/>
        <v>0</v>
      </c>
      <c r="Y11" s="33">
        <f t="shared" si="5"/>
        <v>0</v>
      </c>
      <c r="Z11" s="38">
        <f t="shared" si="6"/>
        <v>0</v>
      </c>
      <c r="AA11" s="42"/>
      <c r="AB11" s="41">
        <f t="shared" si="0"/>
        <v>0</v>
      </c>
      <c r="AC11" s="42">
        <f t="shared" si="1"/>
        <v>-680</v>
      </c>
    </row>
    <row r="12" spans="1:29" ht="25.5" customHeight="1" x14ac:dyDescent="0.2">
      <c r="A12" s="5">
        <v>4</v>
      </c>
      <c r="B12" s="3" t="s">
        <v>9</v>
      </c>
      <c r="C12" s="56" t="s">
        <v>11</v>
      </c>
      <c r="D12" s="43">
        <v>0.75</v>
      </c>
      <c r="E12" s="44">
        <v>1103</v>
      </c>
      <c r="F12" s="45">
        <v>510</v>
      </c>
      <c r="G12" s="46">
        <f>E12-F12</f>
        <v>593</v>
      </c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2"/>
      <c r="W12" s="49">
        <f t="shared" si="3"/>
        <v>0</v>
      </c>
      <c r="X12" s="33">
        <f t="shared" si="4"/>
        <v>0</v>
      </c>
      <c r="Y12" s="33">
        <f t="shared" si="5"/>
        <v>0</v>
      </c>
      <c r="Z12" s="38">
        <f t="shared" si="6"/>
        <v>0</v>
      </c>
      <c r="AA12" s="42"/>
      <c r="AB12" s="41">
        <f t="shared" si="0"/>
        <v>0</v>
      </c>
      <c r="AC12" s="42">
        <f t="shared" si="1"/>
        <v>-510</v>
      </c>
    </row>
    <row r="13" spans="1:29" ht="25.5" customHeight="1" x14ac:dyDescent="0.2">
      <c r="A13" s="5">
        <v>5</v>
      </c>
      <c r="B13" s="3" t="s">
        <v>9</v>
      </c>
      <c r="C13" s="56" t="s">
        <v>11</v>
      </c>
      <c r="D13" s="43">
        <v>0.5</v>
      </c>
      <c r="E13" s="44">
        <v>735</v>
      </c>
      <c r="F13" s="45">
        <v>340</v>
      </c>
      <c r="G13" s="46">
        <f t="shared" ref="G13" si="7">E13-F13</f>
        <v>395</v>
      </c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49">
        <f t="shared" si="3"/>
        <v>0</v>
      </c>
      <c r="X13" s="33">
        <f t="shared" si="4"/>
        <v>0</v>
      </c>
      <c r="Y13" s="33">
        <f t="shared" si="5"/>
        <v>0</v>
      </c>
      <c r="Z13" s="38">
        <f t="shared" si="6"/>
        <v>0</v>
      </c>
      <c r="AA13" s="42"/>
      <c r="AB13" s="41">
        <f t="shared" si="0"/>
        <v>0</v>
      </c>
      <c r="AC13" s="42">
        <f t="shared" si="1"/>
        <v>-340</v>
      </c>
    </row>
    <row r="14" spans="1:29" ht="25.5" customHeight="1" x14ac:dyDescent="0.2">
      <c r="A14" s="5">
        <v>6</v>
      </c>
      <c r="B14" s="3"/>
      <c r="C14" s="56" t="s">
        <v>11</v>
      </c>
      <c r="D14" s="43">
        <v>0.25</v>
      </c>
      <c r="E14" s="44">
        <v>368</v>
      </c>
      <c r="F14" s="45">
        <v>170</v>
      </c>
      <c r="G14" s="46">
        <f t="shared" ref="G14" si="8">E14-F14</f>
        <v>198</v>
      </c>
      <c r="H14" s="47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8"/>
      <c r="W14" s="49">
        <f t="shared" si="3"/>
        <v>0</v>
      </c>
      <c r="X14" s="33">
        <f t="shared" si="4"/>
        <v>0</v>
      </c>
      <c r="Y14" s="33">
        <f t="shared" si="5"/>
        <v>0</v>
      </c>
      <c r="Z14" s="38">
        <f t="shared" si="6"/>
        <v>0</v>
      </c>
      <c r="AA14" s="42"/>
      <c r="AB14" s="41">
        <f t="shared" si="0"/>
        <v>0</v>
      </c>
      <c r="AC14" s="42">
        <f t="shared" si="1"/>
        <v>-170</v>
      </c>
    </row>
    <row r="15" spans="1:29" ht="25.5" customHeight="1" x14ac:dyDescent="0.2">
      <c r="A15" s="5">
        <v>7</v>
      </c>
      <c r="B15" s="3"/>
      <c r="C15" s="56" t="s">
        <v>31</v>
      </c>
      <c r="D15" s="43">
        <v>1</v>
      </c>
      <c r="E15" s="44">
        <v>1470</v>
      </c>
      <c r="F15" s="45">
        <v>720</v>
      </c>
      <c r="G15" s="46">
        <f t="shared" ref="G15:G16" si="9">E15-F15</f>
        <v>750</v>
      </c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  <c r="W15" s="49">
        <f t="shared" si="3"/>
        <v>0</v>
      </c>
      <c r="X15" s="33">
        <f t="shared" si="4"/>
        <v>0</v>
      </c>
      <c r="Y15" s="33">
        <f t="shared" si="5"/>
        <v>0</v>
      </c>
      <c r="Z15" s="38">
        <f t="shared" si="6"/>
        <v>0</v>
      </c>
      <c r="AA15" s="42"/>
      <c r="AB15" s="41">
        <f t="shared" si="0"/>
        <v>0</v>
      </c>
      <c r="AC15" s="42">
        <f t="shared" si="1"/>
        <v>-720</v>
      </c>
    </row>
    <row r="16" spans="1:29" ht="25.5" customHeight="1" x14ac:dyDescent="0.2">
      <c r="A16" s="5">
        <v>8</v>
      </c>
      <c r="B16" s="3"/>
      <c r="C16" s="56" t="s">
        <v>13</v>
      </c>
      <c r="D16" s="43">
        <v>1</v>
      </c>
      <c r="E16" s="44">
        <v>1470</v>
      </c>
      <c r="F16" s="45">
        <v>750</v>
      </c>
      <c r="G16" s="46">
        <f t="shared" si="9"/>
        <v>720</v>
      </c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2"/>
      <c r="W16" s="49">
        <f t="shared" si="3"/>
        <v>0</v>
      </c>
      <c r="X16" s="33">
        <f t="shared" si="4"/>
        <v>0</v>
      </c>
      <c r="Y16" s="33">
        <f t="shared" si="5"/>
        <v>0</v>
      </c>
      <c r="Z16" s="38">
        <f t="shared" si="6"/>
        <v>0</v>
      </c>
      <c r="AA16" s="42"/>
      <c r="AB16" s="41">
        <f t="shared" si="0"/>
        <v>0</v>
      </c>
      <c r="AC16" s="42">
        <f t="shared" si="1"/>
        <v>-750</v>
      </c>
    </row>
    <row r="17" spans="1:29" ht="21.2" customHeight="1" x14ac:dyDescent="0.2">
      <c r="A17" s="5">
        <v>9</v>
      </c>
      <c r="B17" s="3" t="s">
        <v>9</v>
      </c>
      <c r="C17" s="56" t="s">
        <v>13</v>
      </c>
      <c r="D17" s="43">
        <v>0.75</v>
      </c>
      <c r="E17" s="44">
        <v>1103</v>
      </c>
      <c r="F17" s="45">
        <v>565</v>
      </c>
      <c r="G17" s="46">
        <f t="shared" ref="G17:G18" si="10">E17-F17</f>
        <v>538</v>
      </c>
      <c r="H17" s="47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8"/>
      <c r="W17" s="49">
        <f t="shared" si="3"/>
        <v>0</v>
      </c>
      <c r="X17" s="33">
        <f t="shared" si="4"/>
        <v>0</v>
      </c>
      <c r="Y17" s="33">
        <f t="shared" si="5"/>
        <v>0</v>
      </c>
      <c r="Z17" s="38">
        <f t="shared" si="6"/>
        <v>0</v>
      </c>
      <c r="AA17" s="42"/>
      <c r="AB17" s="41">
        <f t="shared" si="0"/>
        <v>0</v>
      </c>
      <c r="AC17" s="42">
        <f t="shared" si="1"/>
        <v>-565</v>
      </c>
    </row>
    <row r="18" spans="1:29" ht="21.2" customHeight="1" x14ac:dyDescent="0.2">
      <c r="A18" s="5">
        <v>10</v>
      </c>
      <c r="B18" s="3" t="s">
        <v>9</v>
      </c>
      <c r="C18" s="56" t="s">
        <v>13</v>
      </c>
      <c r="D18" s="43">
        <v>0.5</v>
      </c>
      <c r="E18" s="44">
        <v>735</v>
      </c>
      <c r="F18" s="45">
        <v>375</v>
      </c>
      <c r="G18" s="46">
        <f t="shared" si="10"/>
        <v>360</v>
      </c>
      <c r="H18" s="47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8"/>
      <c r="W18" s="49">
        <f t="shared" si="3"/>
        <v>0</v>
      </c>
      <c r="X18" s="33">
        <f t="shared" si="4"/>
        <v>0</v>
      </c>
      <c r="Y18" s="33">
        <f t="shared" si="5"/>
        <v>0</v>
      </c>
      <c r="Z18" s="38">
        <f t="shared" si="6"/>
        <v>0</v>
      </c>
      <c r="AA18" s="42"/>
      <c r="AB18" s="41">
        <f t="shared" si="0"/>
        <v>0</v>
      </c>
      <c r="AC18" s="42">
        <f t="shared" si="1"/>
        <v>-375</v>
      </c>
    </row>
    <row r="19" spans="1:29" ht="21.2" customHeight="1" thickBot="1" x14ac:dyDescent="0.25">
      <c r="A19" s="5">
        <v>11</v>
      </c>
      <c r="B19" s="3" t="s">
        <v>9</v>
      </c>
      <c r="C19" s="56" t="s">
        <v>13</v>
      </c>
      <c r="D19" s="43">
        <v>0.25</v>
      </c>
      <c r="E19" s="44">
        <v>368</v>
      </c>
      <c r="F19" s="45">
        <v>190</v>
      </c>
      <c r="G19" s="46">
        <f t="shared" si="2"/>
        <v>178</v>
      </c>
      <c r="H19" s="47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8"/>
      <c r="W19" s="53">
        <f t="shared" si="3"/>
        <v>0</v>
      </c>
      <c r="X19" s="33">
        <f t="shared" si="4"/>
        <v>0</v>
      </c>
      <c r="Y19" s="33">
        <f t="shared" si="5"/>
        <v>0</v>
      </c>
      <c r="Z19" s="38">
        <f t="shared" si="6"/>
        <v>0</v>
      </c>
      <c r="AA19" s="54"/>
      <c r="AB19" s="41">
        <f t="shared" si="0"/>
        <v>0</v>
      </c>
      <c r="AC19" s="42">
        <f t="shared" si="1"/>
        <v>-190</v>
      </c>
    </row>
    <row r="20" spans="1:29" ht="21.2" customHeight="1" thickBot="1" x14ac:dyDescent="0.25">
      <c r="A20" s="115" t="s">
        <v>4</v>
      </c>
      <c r="B20" s="116"/>
      <c r="C20" s="116"/>
      <c r="D20" s="30">
        <f>SUM(D9:D19)</f>
        <v>8</v>
      </c>
      <c r="E20" s="31">
        <f t="shared" ref="E20:AC20" si="11">SUM(E9:E19)</f>
        <v>11762</v>
      </c>
      <c r="F20" s="31">
        <f t="shared" si="11"/>
        <v>5400</v>
      </c>
      <c r="G20" s="32">
        <f t="shared" si="11"/>
        <v>6362</v>
      </c>
      <c r="H20" s="32">
        <f t="shared" si="11"/>
        <v>0</v>
      </c>
      <c r="I20" s="32">
        <f t="shared" si="11"/>
        <v>0</v>
      </c>
      <c r="J20" s="32">
        <f t="shared" si="11"/>
        <v>0</v>
      </c>
      <c r="K20" s="32">
        <f t="shared" si="11"/>
        <v>0</v>
      </c>
      <c r="L20" s="32">
        <f t="shared" si="11"/>
        <v>0</v>
      </c>
      <c r="M20" s="32">
        <f t="shared" si="11"/>
        <v>0</v>
      </c>
      <c r="N20" s="32">
        <f t="shared" si="11"/>
        <v>0</v>
      </c>
      <c r="O20" s="32">
        <f t="shared" si="11"/>
        <v>0</v>
      </c>
      <c r="P20" s="32">
        <f t="shared" si="11"/>
        <v>0</v>
      </c>
      <c r="Q20" s="32">
        <f t="shared" si="11"/>
        <v>0</v>
      </c>
      <c r="R20" s="32">
        <f t="shared" si="11"/>
        <v>0</v>
      </c>
      <c r="S20" s="32">
        <f t="shared" si="11"/>
        <v>0</v>
      </c>
      <c r="T20" s="32">
        <f t="shared" si="11"/>
        <v>0</v>
      </c>
      <c r="U20" s="32">
        <f t="shared" si="11"/>
        <v>0</v>
      </c>
      <c r="V20" s="32">
        <f t="shared" si="11"/>
        <v>0</v>
      </c>
      <c r="W20" s="32">
        <f t="shared" si="11"/>
        <v>0</v>
      </c>
      <c r="X20" s="32">
        <f>SUM(X9:X19)</f>
        <v>0</v>
      </c>
      <c r="Y20" s="32">
        <f t="shared" si="11"/>
        <v>0</v>
      </c>
      <c r="Z20" s="32">
        <f t="shared" si="11"/>
        <v>0</v>
      </c>
      <c r="AA20" s="32">
        <f t="shared" si="11"/>
        <v>0</v>
      </c>
      <c r="AB20" s="32">
        <f t="shared" si="11"/>
        <v>0</v>
      </c>
      <c r="AC20" s="32">
        <f t="shared" si="11"/>
        <v>-5400</v>
      </c>
    </row>
    <row r="21" spans="1:29" ht="21.2" customHeight="1" x14ac:dyDescent="0.2">
      <c r="A21" s="27"/>
      <c r="B21" s="27"/>
      <c r="C21" s="27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x14ac:dyDescent="0.2">
      <c r="A22" s="118" t="s">
        <v>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29"/>
    </row>
    <row r="23" spans="1:29" ht="18.75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16"/>
    </row>
    <row r="24" spans="1:29" ht="18.75" x14ac:dyDescent="0.3">
      <c r="A24" s="59" t="s">
        <v>19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16"/>
    </row>
    <row r="25" spans="1:2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x14ac:dyDescent="0.25">
      <c r="A27" s="117" t="s">
        <v>24</v>
      </c>
      <c r="B27" s="117"/>
      <c r="C27" s="117"/>
      <c r="D27" s="117"/>
      <c r="E27" s="117"/>
      <c r="F27" s="117"/>
      <c r="G27" s="117"/>
      <c r="H27" s="117"/>
      <c r="I27" s="117"/>
      <c r="J27" s="117"/>
      <c r="K27" s="2"/>
      <c r="L27" s="2"/>
      <c r="M27" s="102" t="s">
        <v>25</v>
      </c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 t="s">
        <v>26</v>
      </c>
      <c r="Y27" s="102"/>
      <c r="Z27" s="102"/>
      <c r="AA27" s="102"/>
      <c r="AB27" s="102"/>
      <c r="AC27" s="17"/>
    </row>
    <row r="28" spans="1:29" x14ac:dyDescent="0.2">
      <c r="B28" s="25"/>
      <c r="C28" s="97" t="s">
        <v>44</v>
      </c>
      <c r="D28" s="97"/>
      <c r="E28" s="97"/>
      <c r="F28" s="97"/>
      <c r="G28" s="97"/>
      <c r="O28" s="98" t="s">
        <v>44</v>
      </c>
      <c r="P28" s="98"/>
      <c r="Q28" s="98"/>
      <c r="R28" s="98"/>
      <c r="S28" s="98"/>
      <c r="T28" s="98"/>
      <c r="U28" s="26"/>
      <c r="V28" s="26"/>
      <c r="W28" s="26"/>
    </row>
  </sheetData>
  <mergeCells count="33">
    <mergeCell ref="A24:AB24"/>
    <mergeCell ref="C1:AB1"/>
    <mergeCell ref="C28:G28"/>
    <mergeCell ref="O28:T28"/>
    <mergeCell ref="AB5:AB7"/>
    <mergeCell ref="X27:AB27"/>
    <mergeCell ref="M27:W27"/>
    <mergeCell ref="K6:M6"/>
    <mergeCell ref="T6:V6"/>
    <mergeCell ref="AA5:AA7"/>
    <mergeCell ref="W5:Z6"/>
    <mergeCell ref="H5:P5"/>
    <mergeCell ref="H6:J6"/>
    <mergeCell ref="Q5:V5"/>
    <mergeCell ref="A20:C20"/>
    <mergeCell ref="A27:J27"/>
    <mergeCell ref="A22:AB22"/>
    <mergeCell ref="H4:AB4"/>
    <mergeCell ref="A23:AB23"/>
    <mergeCell ref="C2:AB2"/>
    <mergeCell ref="C3:AB3"/>
    <mergeCell ref="AC4:AC7"/>
    <mergeCell ref="A1:B3"/>
    <mergeCell ref="A4:A7"/>
    <mergeCell ref="B4:B7"/>
    <mergeCell ref="C4:C7"/>
    <mergeCell ref="D4:D7"/>
    <mergeCell ref="E4:G4"/>
    <mergeCell ref="G5:G7"/>
    <mergeCell ref="E5:E7"/>
    <mergeCell ref="F5:F7"/>
    <mergeCell ref="Q6:S6"/>
    <mergeCell ref="N6:P6"/>
  </mergeCells>
  <phoneticPr fontId="1" type="noConversion"/>
  <printOptions horizontalCentered="1" verticalCentered="1"/>
  <pageMargins left="0.59055118110236227" right="0.31496062992125984" top="0.72" bottom="0" header="0" footer="0"/>
  <pageSetup paperSize="9" scale="65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tabel DS realiz.NORM</vt:lpstr>
      <vt:lpstr>'tabel DS realiz.NORM'!Область_печати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2019-03-05T11:19:04Z</cp:lastPrinted>
  <dcterms:created xsi:type="dcterms:W3CDTF">1996-10-14T23:33:28Z</dcterms:created>
  <dcterms:modified xsi:type="dcterms:W3CDTF">2019-05-08T14:35:55Z</dcterms:modified>
</cp:coreProperties>
</file>